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3JMP458\Users\Маркетинг\Desktop\Маркетинг\Информация для САЙТА ОДО\"/>
    </mc:Choice>
  </mc:AlternateContent>
  <xr:revisionPtr revIDLastSave="0" documentId="13_ncr:1_{EF0B1472-043A-4B58-A433-75D5324FA240}" xr6:coauthVersionLast="45" xr6:coauthVersionMax="47" xr10:uidLastSave="{00000000-0000-0000-0000-000000000000}"/>
  <bookViews>
    <workbookView xWindow="-120" yWindow="-120" windowWidth="29040" windowHeight="15840" xr2:uid="{A4C50CB6-9E3A-4EA1-A2D0-15B33170E78A}"/>
  </bookViews>
  <sheets>
    <sheet name="расчет проект 192 ед." sheetId="1" r:id="rId1"/>
  </sheets>
  <externalReferences>
    <externalReference r:id="rId2"/>
  </externalReferences>
  <definedNames>
    <definedName name="_xlnm.Print_Area" localSheetId="0">'расчет проект 192 ед.'!$A$1:$C$38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1" i="1" l="1"/>
  <c r="C108" i="1"/>
  <c r="C106" i="1"/>
  <c r="C104" i="1"/>
  <c r="C100" i="1"/>
  <c r="C98" i="1"/>
  <c r="C97" i="1"/>
  <c r="C118" i="1" s="1"/>
  <c r="C95" i="1"/>
  <c r="C89" i="1"/>
  <c r="C86" i="1"/>
  <c r="C71" i="1" l="1"/>
  <c r="C68" i="1"/>
  <c r="C66" i="1"/>
  <c r="C64" i="1"/>
  <c r="C60" i="1"/>
  <c r="C58" i="1"/>
  <c r="C57" i="1" s="1"/>
  <c r="C55" i="1"/>
  <c r="C49" i="1"/>
  <c r="C46" i="1"/>
  <c r="C78" i="1" l="1"/>
  <c r="C31" i="1"/>
  <c r="C28" i="1"/>
  <c r="C26" i="1"/>
  <c r="C24" i="1"/>
  <c r="C20" i="1"/>
  <c r="C18" i="1"/>
  <c r="C17" i="1" s="1"/>
  <c r="C15" i="1"/>
  <c r="C9" i="1"/>
  <c r="C6" i="1"/>
  <c r="C38" i="1" l="1"/>
</calcChain>
</file>

<file path=xl/sharedStrings.xml><?xml version="1.0" encoding="utf-8"?>
<sst xmlns="http://schemas.openxmlformats.org/spreadsheetml/2006/main" count="117" uniqueCount="112">
  <si>
    <t>РГКП "Центр олимпийской подготовки по видам борьбы</t>
  </si>
  <si>
    <t>№</t>
  </si>
  <si>
    <t xml:space="preserve">Наименование и расчет </t>
  </si>
  <si>
    <t xml:space="preserve">Сумма </t>
  </si>
  <si>
    <t>(тыс. тенге)</t>
  </si>
  <si>
    <t>Оплата труда</t>
  </si>
  <si>
    <t>Оплата труда  12 мес =</t>
  </si>
  <si>
    <t xml:space="preserve">Компенсационные выплаты = </t>
  </si>
  <si>
    <t>Расходы по налогам</t>
  </si>
  <si>
    <t>Социальный налог  *6%=</t>
  </si>
  <si>
    <t>Обязательные соц. отчисления *3,5%=</t>
  </si>
  <si>
    <t>Медицинское социальное страхование *3%=</t>
  </si>
  <si>
    <t>Взносы на обязательное страхование =</t>
  </si>
  <si>
    <t>Приобретение медикаментов и прочих средств медицинского назначения=</t>
  </si>
  <si>
    <t>Приобретение ГСМ</t>
  </si>
  <si>
    <t>Приобретение прочих товаров</t>
  </si>
  <si>
    <t>Спортивная экипировка и инвентарь =</t>
  </si>
  <si>
    <t>Прочие товары (хозяйственные товары) =</t>
  </si>
  <si>
    <t>Коммунальные услуги</t>
  </si>
  <si>
    <t>Водоснабжение</t>
  </si>
  <si>
    <t>Электроэнергия</t>
  </si>
  <si>
    <t>Отопление</t>
  </si>
  <si>
    <t>Услуги связи</t>
  </si>
  <si>
    <t>Прочие услуги</t>
  </si>
  <si>
    <t>Содержание, обслуживание, текущий ремонт зданий, помещений и оборудования =</t>
  </si>
  <si>
    <t>Командировочные расходы</t>
  </si>
  <si>
    <t xml:space="preserve">Командировки и служебные разъезды внутри страны АУП внутри страны </t>
  </si>
  <si>
    <t>Командировки и служебные разъезды за пределы страны (АУП и тренера) =</t>
  </si>
  <si>
    <t>Прочие текущие затраты</t>
  </si>
  <si>
    <t>Командировки и служебные разъезды (спортсмены) =</t>
  </si>
  <si>
    <t>Налог на транспортные средства =</t>
  </si>
  <si>
    <t>Налог на землю=</t>
  </si>
  <si>
    <t>Налог на имущество=</t>
  </si>
  <si>
    <t>Страхование  жизни работников</t>
  </si>
  <si>
    <t>НДС 12% =</t>
  </si>
  <si>
    <t>Всего</t>
  </si>
  <si>
    <t>Бюджет на 2023 год</t>
  </si>
  <si>
    <t xml:space="preserve">ГСМ ( дизтоплива и бензин) х 12 мес = </t>
  </si>
  <si>
    <t>2023 жылға арналған бюджет</t>
  </si>
  <si>
    <t>"Күрес түрлері бойынша олимпиадалық даярлау орталығы" РМҚК</t>
  </si>
  <si>
    <t>Атау және есептеу</t>
  </si>
  <si>
    <t>Сомасы</t>
  </si>
  <si>
    <t>(мың. теңге)</t>
  </si>
  <si>
    <t>Жалақы</t>
  </si>
  <si>
    <t>Жалақы  12 ай =</t>
  </si>
  <si>
    <t xml:space="preserve">Өтемақы төлемдері = </t>
  </si>
  <si>
    <t>Салық шығындары</t>
  </si>
  <si>
    <t>Әлеуметтік салық  *6%=</t>
  </si>
  <si>
    <t>Міндетті әлеуметтік шегерімдер *3,5%=</t>
  </si>
  <si>
    <t>Медициналық әлеуметтік сақтандыру *3%=</t>
  </si>
  <si>
    <t>Міндетті сақтандыру бойынша жарналар =</t>
  </si>
  <si>
    <t>Дәрілік заттарды және басқа да медициналық мақсаттағы бұйымдарды сатып алу=</t>
  </si>
  <si>
    <t>Жанар-жағармай сатып алу</t>
  </si>
  <si>
    <t xml:space="preserve">Жанар-жағармай ( дизельдік отын және бензин) х 12 мес = </t>
  </si>
  <si>
    <t>Басқа тауарларды сатып алу</t>
  </si>
  <si>
    <t>Спорттық жабдықтар мен құрал саймандар =</t>
  </si>
  <si>
    <t>Басқа тауарлар (тұрмыстық тауарлар) =</t>
  </si>
  <si>
    <t>Коммуналдық қызметтер</t>
  </si>
  <si>
    <t>Сумен қамтамасыз ету</t>
  </si>
  <si>
    <t>Жылыту</t>
  </si>
  <si>
    <t xml:space="preserve">
Электроэнергиясы</t>
  </si>
  <si>
    <t>Байланыс қызметтері</t>
  </si>
  <si>
    <t>Басқа қызметтер</t>
  </si>
  <si>
    <t>Ғимараттарға, үй-жайларға және жабдықтарға техникалық қызмет көрсету, ағымдағы жөндеу =</t>
  </si>
  <si>
    <t>Іссапар шығыстары</t>
  </si>
  <si>
    <t>Іссапарлар және ел ішіндегі ресми сапарлар ӘБП ел ішінде</t>
  </si>
  <si>
    <t>Іссапарлар және елден тыс ресми сапарлар (ӘБП және жаттығушылар) =</t>
  </si>
  <si>
    <t>Басқа операциялық шығындар</t>
  </si>
  <si>
    <t>Іссапарлар және ресми сапарлар (спортшылар) =</t>
  </si>
  <si>
    <t>Көлік салығы =</t>
  </si>
  <si>
    <t>Жер салығы=</t>
  </si>
  <si>
    <t>Мүлік салығы=</t>
  </si>
  <si>
    <t>Қызметкерлердің өмірін сақтандыру</t>
  </si>
  <si>
    <t>ҚҚС 12% =</t>
  </si>
  <si>
    <t>Барлығы</t>
  </si>
  <si>
    <t>Budget for 2023</t>
  </si>
  <si>
    <t>The Republican State Enterprise "Olympic training center by types of wrestling"</t>
  </si>
  <si>
    <t>Name and calculation</t>
  </si>
  <si>
    <t>Sum</t>
  </si>
  <si>
    <t>(thousand, tenge)</t>
  </si>
  <si>
    <t>Salary</t>
  </si>
  <si>
    <t>Salary  12 mon =</t>
  </si>
  <si>
    <t xml:space="preserve">Compensation payments = </t>
  </si>
  <si>
    <t>Tax expenses</t>
  </si>
  <si>
    <t>Social tax  *6%=</t>
  </si>
  <si>
    <t>Mandatory social deductions *3,5%=</t>
  </si>
  <si>
    <t>Medical social insurance *3%=</t>
  </si>
  <si>
    <t>Contributions for compulsory insurance =</t>
  </si>
  <si>
    <t>Purchase of medicines and other medical supplies=</t>
  </si>
  <si>
    <t>Purchase of fuel and lubricants</t>
  </si>
  <si>
    <t xml:space="preserve">Fuel and lubricants( diesel fuel and gasoline) х 12 mon = </t>
  </si>
  <si>
    <t>Purchase of other goods</t>
  </si>
  <si>
    <t>Sports equipment and inventory =</t>
  </si>
  <si>
    <t>Other goods (household goods) =</t>
  </si>
  <si>
    <t>Public utilities</t>
  </si>
  <si>
    <t>Water supply</t>
  </si>
  <si>
    <t>Electricity</t>
  </si>
  <si>
    <t>Heating</t>
  </si>
  <si>
    <t>Communication services</t>
  </si>
  <si>
    <t>Other services</t>
  </si>
  <si>
    <t>Maintenance, current repairs of buildings, premises and equipment =</t>
  </si>
  <si>
    <t>Travel expenses</t>
  </si>
  <si>
    <t>Business trips and official travel within the country of administrative and management personnel within the country</t>
  </si>
  <si>
    <t>Business trips and official travel outside the country (administrative and management personnel and trainers) =</t>
  </si>
  <si>
    <t>Other operating costs</t>
  </si>
  <si>
    <t>Business trips and official travel (athletes) =</t>
  </si>
  <si>
    <t>Vehicle tax =</t>
  </si>
  <si>
    <t>Land tax=</t>
  </si>
  <si>
    <t>Property tax=</t>
  </si>
  <si>
    <t>Employee life insurance</t>
  </si>
  <si>
    <t>VAT 12% =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</si>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</sst>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9" xfId="1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6" xfId="3" applyFont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0" xfId="3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8" fillId="0" borderId="16" xfId="4" applyFont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3" fontId="2" fillId="2" borderId="14" xfId="4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 2" xfId="1" xr:uid="{500534D8-F14E-4EF3-8E43-E4EB1721B9EC}"/>
    <cellStyle name="Обычный 4" xfId="4" xr:uid="{630F1ADF-F7CC-483E-8582-3C9EAE3FAB52}"/>
    <cellStyle name="Обычный 4 2" xfId="3" xr:uid="{6E17C5B8-0385-43D6-A503-81C129B1E028}"/>
    <cellStyle name="Обычный 4 2 2 2" xfId="2" xr:uid="{7BEA0670-BB42-40E2-AFA1-4B1EDBE1B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8;&#1078;&#1072;&#1085;%20&#1040;&#1084;&#1080;&#1088;&#1093;&#1072;&#1085;&#1086;&#1074;&#1085;&#1072;\Desktop\&#1092;&#1080;&#1085;\2023&#1075;&#1086;&#1076;\1.&#1041;&#1102;&#1076;&#1078;&#1077;&#1090;&#1085;&#1099;&#1077;%20&#1079;&#1072;&#1103;&#1074;&#1082;&#1080;\&#1041;&#1047;%202023&#1075;\&#1044;&#1086;&#1087;%20&#1041;&#1047;%20300%20&#1084;&#1083;&#1085;\&#1059;&#1090;&#1086;&#1095;&#1085;&#1077;&#1085;&#1080;&#1077;%202023%20&#1089;%20&#1076;&#1086;&#1087;&#1082;&#1086;&#1081;%20300&#1084;&#1083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 2023"/>
      <sheetName val="111 ФОТ 2023 147 ед."/>
      <sheetName val="расчет проект 192 ед."/>
      <sheetName val="Штат 286 % "/>
      <sheetName val="страхжизни 192 ед."/>
      <sheetName val="111"/>
      <sheetName val="123 трансп 2023 "/>
      <sheetName val="123 пассаж"/>
      <sheetName val="142 мед.-2023"/>
      <sheetName val="144 ГСМ 2023"/>
      <sheetName val="149 свод "/>
      <sheetName val="149 экипировка 2023"/>
      <sheetName val="149 экипировка 2023 (2)"/>
      <sheetName val="149 хоз.товар"/>
      <sheetName val="151 вода 2023"/>
      <sheetName val="151 электр 2023"/>
      <sheetName val="151 отопл 2023"/>
      <sheetName val="152 связь 2023"/>
      <sheetName val="159 услуги 2023"/>
      <sheetName val="161 команд"/>
      <sheetName val="169 спортсм"/>
      <sheetName val="фин тренер 2023"/>
      <sheetName val="фин спорт 2023"/>
      <sheetName val="169 налог транс"/>
      <sheetName val="169 эмиссия "/>
      <sheetName val="169 налог на им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F16">
            <v>52225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CB7F-B712-4BBA-A3A2-8C17BDFC695D}">
  <sheetPr>
    <tabColor rgb="FFFFC000"/>
  </sheetPr>
  <dimension ref="A1:C118"/>
  <sheetViews>
    <sheetView tabSelected="1" topLeftCell="A87" zoomScaleNormal="100" zoomScaleSheetLayoutView="100" workbookViewId="0">
      <selection activeCell="F111" sqref="F111"/>
    </sheetView>
  </sheetViews>
  <sheetFormatPr defaultRowHeight="15.75" x14ac:dyDescent="0.25"/>
  <cols>
    <col min="1" max="1" width="6.42578125" style="1" customWidth="1"/>
    <col min="2" max="2" width="65.28515625" style="1" customWidth="1"/>
    <col min="3" max="3" width="23.42578125" style="44" customWidth="1"/>
    <col min="4" max="215" width="9.140625" style="1"/>
    <col min="216" max="216" width="6.42578125" style="1" customWidth="1"/>
    <col min="217" max="217" width="60.28515625" style="1" customWidth="1"/>
    <col min="218" max="218" width="19.42578125" style="1" customWidth="1"/>
    <col min="219" max="471" width="9.140625" style="1"/>
    <col min="472" max="472" width="6.42578125" style="1" customWidth="1"/>
    <col min="473" max="473" width="60.28515625" style="1" customWidth="1"/>
    <col min="474" max="474" width="19.42578125" style="1" customWidth="1"/>
    <col min="475" max="727" width="9.140625" style="1"/>
    <col min="728" max="728" width="6.42578125" style="1" customWidth="1"/>
    <col min="729" max="729" width="60.28515625" style="1" customWidth="1"/>
    <col min="730" max="730" width="19.42578125" style="1" customWidth="1"/>
    <col min="731" max="983" width="9.140625" style="1"/>
    <col min="984" max="984" width="6.42578125" style="1" customWidth="1"/>
    <col min="985" max="985" width="60.28515625" style="1" customWidth="1"/>
    <col min="986" max="986" width="19.42578125" style="1" customWidth="1"/>
    <col min="987" max="1239" width="9.140625" style="1"/>
    <col min="1240" max="1240" width="6.42578125" style="1" customWidth="1"/>
    <col min="1241" max="1241" width="60.28515625" style="1" customWidth="1"/>
    <col min="1242" max="1242" width="19.42578125" style="1" customWidth="1"/>
    <col min="1243" max="1495" width="9.140625" style="1"/>
    <col min="1496" max="1496" width="6.42578125" style="1" customWidth="1"/>
    <col min="1497" max="1497" width="60.28515625" style="1" customWidth="1"/>
    <col min="1498" max="1498" width="19.42578125" style="1" customWidth="1"/>
    <col min="1499" max="1751" width="9.140625" style="1"/>
    <col min="1752" max="1752" width="6.42578125" style="1" customWidth="1"/>
    <col min="1753" max="1753" width="60.28515625" style="1" customWidth="1"/>
    <col min="1754" max="1754" width="19.42578125" style="1" customWidth="1"/>
    <col min="1755" max="2007" width="9.140625" style="1"/>
    <col min="2008" max="2008" width="6.42578125" style="1" customWidth="1"/>
    <col min="2009" max="2009" width="60.28515625" style="1" customWidth="1"/>
    <col min="2010" max="2010" width="19.42578125" style="1" customWidth="1"/>
    <col min="2011" max="2263" width="9.140625" style="1"/>
    <col min="2264" max="2264" width="6.42578125" style="1" customWidth="1"/>
    <col min="2265" max="2265" width="60.28515625" style="1" customWidth="1"/>
    <col min="2266" max="2266" width="19.42578125" style="1" customWidth="1"/>
    <col min="2267" max="2519" width="9.140625" style="1"/>
    <col min="2520" max="2520" width="6.42578125" style="1" customWidth="1"/>
    <col min="2521" max="2521" width="60.28515625" style="1" customWidth="1"/>
    <col min="2522" max="2522" width="19.42578125" style="1" customWidth="1"/>
    <col min="2523" max="2775" width="9.140625" style="1"/>
    <col min="2776" max="2776" width="6.42578125" style="1" customWidth="1"/>
    <col min="2777" max="2777" width="60.28515625" style="1" customWidth="1"/>
    <col min="2778" max="2778" width="19.42578125" style="1" customWidth="1"/>
    <col min="2779" max="3031" width="9.140625" style="1"/>
    <col min="3032" max="3032" width="6.42578125" style="1" customWidth="1"/>
    <col min="3033" max="3033" width="60.28515625" style="1" customWidth="1"/>
    <col min="3034" max="3034" width="19.42578125" style="1" customWidth="1"/>
    <col min="3035" max="3287" width="9.140625" style="1"/>
    <col min="3288" max="3288" width="6.42578125" style="1" customWidth="1"/>
    <col min="3289" max="3289" width="60.28515625" style="1" customWidth="1"/>
    <col min="3290" max="3290" width="19.42578125" style="1" customWidth="1"/>
    <col min="3291" max="3543" width="9.140625" style="1"/>
    <col min="3544" max="3544" width="6.42578125" style="1" customWidth="1"/>
    <col min="3545" max="3545" width="60.28515625" style="1" customWidth="1"/>
    <col min="3546" max="3546" width="19.42578125" style="1" customWidth="1"/>
    <col min="3547" max="3799" width="9.140625" style="1"/>
    <col min="3800" max="3800" width="6.42578125" style="1" customWidth="1"/>
    <col min="3801" max="3801" width="60.28515625" style="1" customWidth="1"/>
    <col min="3802" max="3802" width="19.42578125" style="1" customWidth="1"/>
    <col min="3803" max="4055" width="9.140625" style="1"/>
    <col min="4056" max="4056" width="6.42578125" style="1" customWidth="1"/>
    <col min="4057" max="4057" width="60.28515625" style="1" customWidth="1"/>
    <col min="4058" max="4058" width="19.42578125" style="1" customWidth="1"/>
    <col min="4059" max="4311" width="9.140625" style="1"/>
    <col min="4312" max="4312" width="6.42578125" style="1" customWidth="1"/>
    <col min="4313" max="4313" width="60.28515625" style="1" customWidth="1"/>
    <col min="4314" max="4314" width="19.42578125" style="1" customWidth="1"/>
    <col min="4315" max="4567" width="9.140625" style="1"/>
    <col min="4568" max="4568" width="6.42578125" style="1" customWidth="1"/>
    <col min="4569" max="4569" width="60.28515625" style="1" customWidth="1"/>
    <col min="4570" max="4570" width="19.42578125" style="1" customWidth="1"/>
    <col min="4571" max="4823" width="9.140625" style="1"/>
    <col min="4824" max="4824" width="6.42578125" style="1" customWidth="1"/>
    <col min="4825" max="4825" width="60.28515625" style="1" customWidth="1"/>
    <col min="4826" max="4826" width="19.42578125" style="1" customWidth="1"/>
    <col min="4827" max="5079" width="9.140625" style="1"/>
    <col min="5080" max="5080" width="6.42578125" style="1" customWidth="1"/>
    <col min="5081" max="5081" width="60.28515625" style="1" customWidth="1"/>
    <col min="5082" max="5082" width="19.42578125" style="1" customWidth="1"/>
    <col min="5083" max="5335" width="9.140625" style="1"/>
    <col min="5336" max="5336" width="6.42578125" style="1" customWidth="1"/>
    <col min="5337" max="5337" width="60.28515625" style="1" customWidth="1"/>
    <col min="5338" max="5338" width="19.42578125" style="1" customWidth="1"/>
    <col min="5339" max="5591" width="9.140625" style="1"/>
    <col min="5592" max="5592" width="6.42578125" style="1" customWidth="1"/>
    <col min="5593" max="5593" width="60.28515625" style="1" customWidth="1"/>
    <col min="5594" max="5594" width="19.42578125" style="1" customWidth="1"/>
    <col min="5595" max="5847" width="9.140625" style="1"/>
    <col min="5848" max="5848" width="6.42578125" style="1" customWidth="1"/>
    <col min="5849" max="5849" width="60.28515625" style="1" customWidth="1"/>
    <col min="5850" max="5850" width="19.42578125" style="1" customWidth="1"/>
    <col min="5851" max="6103" width="9.140625" style="1"/>
    <col min="6104" max="6104" width="6.42578125" style="1" customWidth="1"/>
    <col min="6105" max="6105" width="60.28515625" style="1" customWidth="1"/>
    <col min="6106" max="6106" width="19.42578125" style="1" customWidth="1"/>
    <col min="6107" max="6359" width="9.140625" style="1"/>
    <col min="6360" max="6360" width="6.42578125" style="1" customWidth="1"/>
    <col min="6361" max="6361" width="60.28515625" style="1" customWidth="1"/>
    <col min="6362" max="6362" width="19.42578125" style="1" customWidth="1"/>
    <col min="6363" max="6615" width="9.140625" style="1"/>
    <col min="6616" max="6616" width="6.42578125" style="1" customWidth="1"/>
    <col min="6617" max="6617" width="60.28515625" style="1" customWidth="1"/>
    <col min="6618" max="6618" width="19.42578125" style="1" customWidth="1"/>
    <col min="6619" max="6871" width="9.140625" style="1"/>
    <col min="6872" max="6872" width="6.42578125" style="1" customWidth="1"/>
    <col min="6873" max="6873" width="60.28515625" style="1" customWidth="1"/>
    <col min="6874" max="6874" width="19.42578125" style="1" customWidth="1"/>
    <col min="6875" max="7127" width="9.140625" style="1"/>
    <col min="7128" max="7128" width="6.42578125" style="1" customWidth="1"/>
    <col min="7129" max="7129" width="60.28515625" style="1" customWidth="1"/>
    <col min="7130" max="7130" width="19.42578125" style="1" customWidth="1"/>
    <col min="7131" max="7383" width="9.140625" style="1"/>
    <col min="7384" max="7384" width="6.42578125" style="1" customWidth="1"/>
    <col min="7385" max="7385" width="60.28515625" style="1" customWidth="1"/>
    <col min="7386" max="7386" width="19.42578125" style="1" customWidth="1"/>
    <col min="7387" max="7639" width="9.140625" style="1"/>
    <col min="7640" max="7640" width="6.42578125" style="1" customWidth="1"/>
    <col min="7641" max="7641" width="60.28515625" style="1" customWidth="1"/>
    <col min="7642" max="7642" width="19.42578125" style="1" customWidth="1"/>
    <col min="7643" max="7895" width="9.140625" style="1"/>
    <col min="7896" max="7896" width="6.42578125" style="1" customWidth="1"/>
    <col min="7897" max="7897" width="60.28515625" style="1" customWidth="1"/>
    <col min="7898" max="7898" width="19.42578125" style="1" customWidth="1"/>
    <col min="7899" max="8151" width="9.140625" style="1"/>
    <col min="8152" max="8152" width="6.42578125" style="1" customWidth="1"/>
    <col min="8153" max="8153" width="60.28515625" style="1" customWidth="1"/>
    <col min="8154" max="8154" width="19.42578125" style="1" customWidth="1"/>
    <col min="8155" max="8407" width="9.140625" style="1"/>
    <col min="8408" max="8408" width="6.42578125" style="1" customWidth="1"/>
    <col min="8409" max="8409" width="60.28515625" style="1" customWidth="1"/>
    <col min="8410" max="8410" width="19.42578125" style="1" customWidth="1"/>
    <col min="8411" max="8663" width="9.140625" style="1"/>
    <col min="8664" max="8664" width="6.42578125" style="1" customWidth="1"/>
    <col min="8665" max="8665" width="60.28515625" style="1" customWidth="1"/>
    <col min="8666" max="8666" width="19.42578125" style="1" customWidth="1"/>
    <col min="8667" max="8919" width="9.140625" style="1"/>
    <col min="8920" max="8920" width="6.42578125" style="1" customWidth="1"/>
    <col min="8921" max="8921" width="60.28515625" style="1" customWidth="1"/>
    <col min="8922" max="8922" width="19.42578125" style="1" customWidth="1"/>
    <col min="8923" max="9175" width="9.140625" style="1"/>
    <col min="9176" max="9176" width="6.42578125" style="1" customWidth="1"/>
    <col min="9177" max="9177" width="60.28515625" style="1" customWidth="1"/>
    <col min="9178" max="9178" width="19.42578125" style="1" customWidth="1"/>
    <col min="9179" max="9431" width="9.140625" style="1"/>
    <col min="9432" max="9432" width="6.42578125" style="1" customWidth="1"/>
    <col min="9433" max="9433" width="60.28515625" style="1" customWidth="1"/>
    <col min="9434" max="9434" width="19.42578125" style="1" customWidth="1"/>
    <col min="9435" max="9687" width="9.140625" style="1"/>
    <col min="9688" max="9688" width="6.42578125" style="1" customWidth="1"/>
    <col min="9689" max="9689" width="60.28515625" style="1" customWidth="1"/>
    <col min="9690" max="9690" width="19.42578125" style="1" customWidth="1"/>
    <col min="9691" max="9943" width="9.140625" style="1"/>
    <col min="9944" max="9944" width="6.42578125" style="1" customWidth="1"/>
    <col min="9945" max="9945" width="60.28515625" style="1" customWidth="1"/>
    <col min="9946" max="9946" width="19.42578125" style="1" customWidth="1"/>
    <col min="9947" max="10199" width="9.140625" style="1"/>
    <col min="10200" max="10200" width="6.42578125" style="1" customWidth="1"/>
    <col min="10201" max="10201" width="60.28515625" style="1" customWidth="1"/>
    <col min="10202" max="10202" width="19.42578125" style="1" customWidth="1"/>
    <col min="10203" max="10455" width="9.140625" style="1"/>
    <col min="10456" max="10456" width="6.42578125" style="1" customWidth="1"/>
    <col min="10457" max="10457" width="60.28515625" style="1" customWidth="1"/>
    <col min="10458" max="10458" width="19.42578125" style="1" customWidth="1"/>
    <col min="10459" max="10711" width="9.140625" style="1"/>
    <col min="10712" max="10712" width="6.42578125" style="1" customWidth="1"/>
    <col min="10713" max="10713" width="60.28515625" style="1" customWidth="1"/>
    <col min="10714" max="10714" width="19.42578125" style="1" customWidth="1"/>
    <col min="10715" max="10967" width="9.140625" style="1"/>
    <col min="10968" max="10968" width="6.42578125" style="1" customWidth="1"/>
    <col min="10969" max="10969" width="60.28515625" style="1" customWidth="1"/>
    <col min="10970" max="10970" width="19.42578125" style="1" customWidth="1"/>
    <col min="10971" max="11223" width="9.140625" style="1"/>
    <col min="11224" max="11224" width="6.42578125" style="1" customWidth="1"/>
    <col min="11225" max="11225" width="60.28515625" style="1" customWidth="1"/>
    <col min="11226" max="11226" width="19.42578125" style="1" customWidth="1"/>
    <col min="11227" max="11479" width="9.140625" style="1"/>
    <col min="11480" max="11480" width="6.42578125" style="1" customWidth="1"/>
    <col min="11481" max="11481" width="60.28515625" style="1" customWidth="1"/>
    <col min="11482" max="11482" width="19.42578125" style="1" customWidth="1"/>
    <col min="11483" max="11735" width="9.140625" style="1"/>
    <col min="11736" max="11736" width="6.42578125" style="1" customWidth="1"/>
    <col min="11737" max="11737" width="60.28515625" style="1" customWidth="1"/>
    <col min="11738" max="11738" width="19.42578125" style="1" customWidth="1"/>
    <col min="11739" max="11991" width="9.140625" style="1"/>
    <col min="11992" max="11992" width="6.42578125" style="1" customWidth="1"/>
    <col min="11993" max="11993" width="60.28515625" style="1" customWidth="1"/>
    <col min="11994" max="11994" width="19.42578125" style="1" customWidth="1"/>
    <col min="11995" max="12247" width="9.140625" style="1"/>
    <col min="12248" max="12248" width="6.42578125" style="1" customWidth="1"/>
    <col min="12249" max="12249" width="60.28515625" style="1" customWidth="1"/>
    <col min="12250" max="12250" width="19.42578125" style="1" customWidth="1"/>
    <col min="12251" max="12503" width="9.140625" style="1"/>
    <col min="12504" max="12504" width="6.42578125" style="1" customWidth="1"/>
    <col min="12505" max="12505" width="60.28515625" style="1" customWidth="1"/>
    <col min="12506" max="12506" width="19.42578125" style="1" customWidth="1"/>
    <col min="12507" max="12759" width="9.140625" style="1"/>
    <col min="12760" max="12760" width="6.42578125" style="1" customWidth="1"/>
    <col min="12761" max="12761" width="60.28515625" style="1" customWidth="1"/>
    <col min="12762" max="12762" width="19.42578125" style="1" customWidth="1"/>
    <col min="12763" max="13015" width="9.140625" style="1"/>
    <col min="13016" max="13016" width="6.42578125" style="1" customWidth="1"/>
    <col min="13017" max="13017" width="60.28515625" style="1" customWidth="1"/>
    <col min="13018" max="13018" width="19.42578125" style="1" customWidth="1"/>
    <col min="13019" max="13271" width="9.140625" style="1"/>
    <col min="13272" max="13272" width="6.42578125" style="1" customWidth="1"/>
    <col min="13273" max="13273" width="60.28515625" style="1" customWidth="1"/>
    <col min="13274" max="13274" width="19.42578125" style="1" customWidth="1"/>
    <col min="13275" max="13527" width="9.140625" style="1"/>
    <col min="13528" max="13528" width="6.42578125" style="1" customWidth="1"/>
    <col min="13529" max="13529" width="60.28515625" style="1" customWidth="1"/>
    <col min="13530" max="13530" width="19.42578125" style="1" customWidth="1"/>
    <col min="13531" max="13783" width="9.140625" style="1"/>
    <col min="13784" max="13784" width="6.42578125" style="1" customWidth="1"/>
    <col min="13785" max="13785" width="60.28515625" style="1" customWidth="1"/>
    <col min="13786" max="13786" width="19.42578125" style="1" customWidth="1"/>
    <col min="13787" max="14039" width="9.140625" style="1"/>
    <col min="14040" max="14040" width="6.42578125" style="1" customWidth="1"/>
    <col min="14041" max="14041" width="60.28515625" style="1" customWidth="1"/>
    <col min="14042" max="14042" width="19.42578125" style="1" customWidth="1"/>
    <col min="14043" max="14295" width="9.140625" style="1"/>
    <col min="14296" max="14296" width="6.42578125" style="1" customWidth="1"/>
    <col min="14297" max="14297" width="60.28515625" style="1" customWidth="1"/>
    <col min="14298" max="14298" width="19.42578125" style="1" customWidth="1"/>
    <col min="14299" max="14551" width="9.140625" style="1"/>
    <col min="14552" max="14552" width="6.42578125" style="1" customWidth="1"/>
    <col min="14553" max="14553" width="60.28515625" style="1" customWidth="1"/>
    <col min="14554" max="14554" width="19.42578125" style="1" customWidth="1"/>
    <col min="14555" max="14807" width="9.140625" style="1"/>
    <col min="14808" max="14808" width="6.42578125" style="1" customWidth="1"/>
    <col min="14809" max="14809" width="60.28515625" style="1" customWidth="1"/>
    <col min="14810" max="14810" width="19.42578125" style="1" customWidth="1"/>
    <col min="14811" max="15063" width="9.140625" style="1"/>
    <col min="15064" max="15064" width="6.42578125" style="1" customWidth="1"/>
    <col min="15065" max="15065" width="60.28515625" style="1" customWidth="1"/>
    <col min="15066" max="15066" width="19.42578125" style="1" customWidth="1"/>
    <col min="15067" max="15319" width="9.140625" style="1"/>
    <col min="15320" max="15320" width="6.42578125" style="1" customWidth="1"/>
    <col min="15321" max="15321" width="60.28515625" style="1" customWidth="1"/>
    <col min="15322" max="15322" width="19.42578125" style="1" customWidth="1"/>
    <col min="15323" max="15575" width="9.140625" style="1"/>
    <col min="15576" max="15576" width="6.42578125" style="1" customWidth="1"/>
    <col min="15577" max="15577" width="60.28515625" style="1" customWidth="1"/>
    <col min="15578" max="15578" width="19.42578125" style="1" customWidth="1"/>
    <col min="15579" max="15831" width="9.140625" style="1"/>
    <col min="15832" max="15832" width="6.42578125" style="1" customWidth="1"/>
    <col min="15833" max="15833" width="60.28515625" style="1" customWidth="1"/>
    <col min="15834" max="15834" width="19.42578125" style="1" customWidth="1"/>
    <col min="15835" max="16087" width="9.140625" style="1"/>
    <col min="16088" max="16088" width="6.42578125" style="1" customWidth="1"/>
    <col min="16089" max="16089" width="60.28515625" style="1" customWidth="1"/>
    <col min="16090" max="16090" width="19.42578125" style="1" customWidth="1"/>
    <col min="16091" max="16343" width="9.140625" style="1"/>
    <col min="16344" max="16344" width="8.85546875" style="1" customWidth="1"/>
    <col min="16345" max="16345" width="9.140625" style="1"/>
    <col min="16346" max="16384" width="8.85546875" style="1" customWidth="1"/>
  </cols>
  <sheetData>
    <row r="1" spans="1:3" ht="18.75" x14ac:dyDescent="0.25">
      <c r="A1" s="62" t="s">
        <v>36</v>
      </c>
      <c r="B1" s="62"/>
      <c r="C1" s="62"/>
    </row>
    <row r="2" spans="1:3" ht="15.75" customHeight="1" x14ac:dyDescent="0.3">
      <c r="A2" s="63" t="s">
        <v>0</v>
      </c>
      <c r="B2" s="63"/>
      <c r="C2" s="63"/>
    </row>
    <row r="3" spans="1:3" ht="16.5" thickBot="1" x14ac:dyDescent="0.3">
      <c r="A3" s="2"/>
      <c r="B3" s="2"/>
      <c r="C3" s="3"/>
    </row>
    <row r="4" spans="1:3" x14ac:dyDescent="0.25">
      <c r="A4" s="54" t="s">
        <v>1</v>
      </c>
      <c r="B4" s="56" t="s">
        <v>2</v>
      </c>
      <c r="C4" s="4" t="s">
        <v>3</v>
      </c>
    </row>
    <row r="5" spans="1:3" ht="16.5" thickBot="1" x14ac:dyDescent="0.3">
      <c r="A5" s="55"/>
      <c r="B5" s="57"/>
      <c r="C5" s="5" t="s">
        <v>4</v>
      </c>
    </row>
    <row r="6" spans="1:3" x14ac:dyDescent="0.25">
      <c r="A6" s="58">
        <v>1</v>
      </c>
      <c r="B6" s="6" t="s">
        <v>5</v>
      </c>
      <c r="C6" s="7">
        <f>SUM(C7:C8)</f>
        <v>706730</v>
      </c>
    </row>
    <row r="7" spans="1:3" x14ac:dyDescent="0.25">
      <c r="A7" s="59"/>
      <c r="B7" s="8" t="s">
        <v>6</v>
      </c>
      <c r="C7" s="9">
        <v>683969</v>
      </c>
    </row>
    <row r="8" spans="1:3" ht="16.5" thickBot="1" x14ac:dyDescent="0.3">
      <c r="A8" s="60"/>
      <c r="B8" s="10" t="s">
        <v>7</v>
      </c>
      <c r="C8" s="9">
        <v>22761</v>
      </c>
    </row>
    <row r="9" spans="1:3" x14ac:dyDescent="0.25">
      <c r="A9" s="50">
        <v>2</v>
      </c>
      <c r="B9" s="11" t="s">
        <v>8</v>
      </c>
      <c r="C9" s="12">
        <f>SUM(C10:C13)</f>
        <v>79238</v>
      </c>
    </row>
    <row r="10" spans="1:3" x14ac:dyDescent="0.25">
      <c r="A10" s="51"/>
      <c r="B10" s="13" t="s">
        <v>9</v>
      </c>
      <c r="C10" s="14">
        <v>36934</v>
      </c>
    </row>
    <row r="11" spans="1:3" x14ac:dyDescent="0.25">
      <c r="A11" s="51"/>
      <c r="B11" s="13" t="s">
        <v>10</v>
      </c>
      <c r="C11" s="14">
        <v>21545</v>
      </c>
    </row>
    <row r="12" spans="1:3" x14ac:dyDescent="0.25">
      <c r="A12" s="51"/>
      <c r="B12" s="13" t="s">
        <v>11</v>
      </c>
      <c r="C12" s="14">
        <v>20519</v>
      </c>
    </row>
    <row r="13" spans="1:3" ht="16.5" thickBot="1" x14ac:dyDescent="0.3">
      <c r="A13" s="52"/>
      <c r="B13" s="15" t="s">
        <v>12</v>
      </c>
      <c r="C13" s="16">
        <v>240</v>
      </c>
    </row>
    <row r="14" spans="1:3" ht="32.25" thickBot="1" x14ac:dyDescent="0.3">
      <c r="A14" s="17">
        <v>3</v>
      </c>
      <c r="B14" s="18" t="s">
        <v>13</v>
      </c>
      <c r="C14" s="19">
        <v>6045</v>
      </c>
    </row>
    <row r="15" spans="1:3" x14ac:dyDescent="0.25">
      <c r="A15" s="48">
        <v>4</v>
      </c>
      <c r="B15" s="20" t="s">
        <v>14</v>
      </c>
      <c r="C15" s="7">
        <f>C16</f>
        <v>4119</v>
      </c>
    </row>
    <row r="16" spans="1:3" ht="16.5" thickBot="1" x14ac:dyDescent="0.3">
      <c r="A16" s="49"/>
      <c r="B16" s="10" t="s">
        <v>37</v>
      </c>
      <c r="C16" s="21">
        <v>4119</v>
      </c>
    </row>
    <row r="17" spans="1:3" x14ac:dyDescent="0.25">
      <c r="A17" s="50">
        <v>5</v>
      </c>
      <c r="B17" s="11" t="s">
        <v>15</v>
      </c>
      <c r="C17" s="7">
        <f>SUM(C18:C19)</f>
        <v>61926</v>
      </c>
    </row>
    <row r="18" spans="1:3" x14ac:dyDescent="0.25">
      <c r="A18" s="51"/>
      <c r="B18" s="13" t="s">
        <v>16</v>
      </c>
      <c r="C18" s="22">
        <f>'[1]149 экипировка 2023 (2)'!F16</f>
        <v>52225</v>
      </c>
    </row>
    <row r="19" spans="1:3" s="24" customFormat="1" ht="15.75" customHeight="1" thickBot="1" x14ac:dyDescent="0.3">
      <c r="A19" s="52"/>
      <c r="B19" s="15" t="s">
        <v>17</v>
      </c>
      <c r="C19" s="23">
        <v>9701</v>
      </c>
    </row>
    <row r="20" spans="1:3" x14ac:dyDescent="0.25">
      <c r="A20" s="50">
        <v>6</v>
      </c>
      <c r="B20" s="20" t="s">
        <v>18</v>
      </c>
      <c r="C20" s="7">
        <f>SUM(C21:C23)</f>
        <v>107215</v>
      </c>
    </row>
    <row r="21" spans="1:3" x14ac:dyDescent="0.25">
      <c r="A21" s="51"/>
      <c r="B21" s="25" t="s">
        <v>19</v>
      </c>
      <c r="C21" s="9">
        <v>8955</v>
      </c>
    </row>
    <row r="22" spans="1:3" x14ac:dyDescent="0.25">
      <c r="A22" s="51"/>
      <c r="B22" s="26" t="s">
        <v>20</v>
      </c>
      <c r="C22" s="9">
        <v>58269</v>
      </c>
    </row>
    <row r="23" spans="1:3" ht="16.5" thickBot="1" x14ac:dyDescent="0.3">
      <c r="A23" s="52"/>
      <c r="B23" s="27" t="s">
        <v>21</v>
      </c>
      <c r="C23" s="16">
        <v>39991</v>
      </c>
    </row>
    <row r="24" spans="1:3" x14ac:dyDescent="0.25">
      <c r="A24" s="48">
        <v>7</v>
      </c>
      <c r="B24" s="28" t="s">
        <v>22</v>
      </c>
      <c r="C24" s="7">
        <f>C25</f>
        <v>6900</v>
      </c>
    </row>
    <row r="25" spans="1:3" ht="16.5" thickBot="1" x14ac:dyDescent="0.3">
      <c r="A25" s="49"/>
      <c r="B25" s="29" t="s">
        <v>22</v>
      </c>
      <c r="C25" s="16">
        <v>6900</v>
      </c>
    </row>
    <row r="26" spans="1:3" x14ac:dyDescent="0.25">
      <c r="A26" s="48">
        <v>8</v>
      </c>
      <c r="B26" s="28" t="s">
        <v>23</v>
      </c>
      <c r="C26" s="7">
        <f>SUM(C27)</f>
        <v>144907</v>
      </c>
    </row>
    <row r="27" spans="1:3" ht="32.25" thickBot="1" x14ac:dyDescent="0.3">
      <c r="A27" s="49"/>
      <c r="B27" s="30" t="s">
        <v>24</v>
      </c>
      <c r="C27" s="16">
        <v>144907</v>
      </c>
    </row>
    <row r="28" spans="1:3" x14ac:dyDescent="0.25">
      <c r="A28" s="48">
        <v>9</v>
      </c>
      <c r="B28" s="31" t="s">
        <v>25</v>
      </c>
      <c r="C28" s="4">
        <f>SUM(C29:C30)</f>
        <v>167100</v>
      </c>
    </row>
    <row r="29" spans="1:3" ht="31.5" x14ac:dyDescent="0.25">
      <c r="A29" s="53"/>
      <c r="B29" s="32" t="s">
        <v>26</v>
      </c>
      <c r="C29" s="9">
        <v>26459</v>
      </c>
    </row>
    <row r="30" spans="1:3" ht="32.25" thickBot="1" x14ac:dyDescent="0.3">
      <c r="A30" s="49"/>
      <c r="B30" s="33" t="s">
        <v>27</v>
      </c>
      <c r="C30" s="34">
        <v>140641</v>
      </c>
    </row>
    <row r="31" spans="1:3" x14ac:dyDescent="0.25">
      <c r="A31" s="45">
        <v>10</v>
      </c>
      <c r="B31" s="35" t="s">
        <v>28</v>
      </c>
      <c r="C31" s="4">
        <f>SUM(C32:C37)</f>
        <v>851549</v>
      </c>
    </row>
    <row r="32" spans="1:3" x14ac:dyDescent="0.25">
      <c r="A32" s="46"/>
      <c r="B32" s="36" t="s">
        <v>29</v>
      </c>
      <c r="C32" s="9">
        <v>610843</v>
      </c>
    </row>
    <row r="33" spans="1:3" x14ac:dyDescent="0.25">
      <c r="A33" s="46"/>
      <c r="B33" s="37" t="s">
        <v>30</v>
      </c>
      <c r="C33" s="38">
        <v>76</v>
      </c>
    </row>
    <row r="34" spans="1:3" x14ac:dyDescent="0.25">
      <c r="A34" s="46"/>
      <c r="B34" s="37" t="s">
        <v>31</v>
      </c>
      <c r="C34" s="38">
        <v>140</v>
      </c>
    </row>
    <row r="35" spans="1:3" x14ac:dyDescent="0.25">
      <c r="A35" s="46"/>
      <c r="B35" s="37" t="s">
        <v>32</v>
      </c>
      <c r="C35" s="38">
        <v>9612</v>
      </c>
    </row>
    <row r="36" spans="1:3" x14ac:dyDescent="0.25">
      <c r="A36" s="46"/>
      <c r="B36" s="37" t="s">
        <v>33</v>
      </c>
      <c r="C36" s="9">
        <v>2050</v>
      </c>
    </row>
    <row r="37" spans="1:3" ht="16.5" thickBot="1" x14ac:dyDescent="0.3">
      <c r="A37" s="47"/>
      <c r="B37" s="39" t="s">
        <v>34</v>
      </c>
      <c r="C37" s="40">
        <v>228828</v>
      </c>
    </row>
    <row r="38" spans="1:3" ht="16.5" thickBot="1" x14ac:dyDescent="0.3">
      <c r="A38" s="41"/>
      <c r="B38" s="42" t="s">
        <v>35</v>
      </c>
      <c r="C38" s="43">
        <f>C6+C9+C14+C15+C17+C20+C24+C26+C28+C31</f>
        <v>2135729</v>
      </c>
    </row>
    <row r="41" spans="1:3" ht="18.75" x14ac:dyDescent="0.25">
      <c r="A41" s="61" t="s">
        <v>38</v>
      </c>
      <c r="B41" s="61"/>
      <c r="C41" s="61"/>
    </row>
    <row r="42" spans="1:3" ht="18.75" x14ac:dyDescent="0.25">
      <c r="A42" s="61" t="s">
        <v>39</v>
      </c>
      <c r="B42" s="61"/>
      <c r="C42" s="61"/>
    </row>
    <row r="43" spans="1:3" ht="16.5" thickBot="1" x14ac:dyDescent="0.3"/>
    <row r="44" spans="1:3" x14ac:dyDescent="0.25">
      <c r="A44" s="54" t="s">
        <v>1</v>
      </c>
      <c r="B44" s="56" t="s">
        <v>40</v>
      </c>
      <c r="C44" s="4" t="s">
        <v>41</v>
      </c>
    </row>
    <row r="45" spans="1:3" ht="16.5" thickBot="1" x14ac:dyDescent="0.3">
      <c r="A45" s="55"/>
      <c r="B45" s="57"/>
      <c r="C45" s="5" t="s">
        <v>42</v>
      </c>
    </row>
    <row r="46" spans="1:3" x14ac:dyDescent="0.25">
      <c r="A46" s="58">
        <v>1</v>
      </c>
      <c r="B46" s="6" t="s">
        <v>43</v>
      </c>
      <c r="C46" s="7">
        <f>SUM(C47:C48)</f>
        <v>706730</v>
      </c>
    </row>
    <row r="47" spans="1:3" x14ac:dyDescent="0.25">
      <c r="A47" s="59"/>
      <c r="B47" s="8" t="s">
        <v>44</v>
      </c>
      <c r="C47" s="9">
        <v>683969</v>
      </c>
    </row>
    <row r="48" spans="1:3" ht="16.5" thickBot="1" x14ac:dyDescent="0.3">
      <c r="A48" s="60"/>
      <c r="B48" s="10" t="s">
        <v>45</v>
      </c>
      <c r="C48" s="9">
        <v>22761</v>
      </c>
    </row>
    <row r="49" spans="1:3" x14ac:dyDescent="0.25">
      <c r="A49" s="50">
        <v>2</v>
      </c>
      <c r="B49" s="11" t="s">
        <v>46</v>
      </c>
      <c r="C49" s="12">
        <f>SUM(C50:C53)</f>
        <v>79238</v>
      </c>
    </row>
    <row r="50" spans="1:3" x14ac:dyDescent="0.25">
      <c r="A50" s="51"/>
      <c r="B50" s="13" t="s">
        <v>47</v>
      </c>
      <c r="C50" s="14">
        <v>36934</v>
      </c>
    </row>
    <row r="51" spans="1:3" x14ac:dyDescent="0.25">
      <c r="A51" s="51"/>
      <c r="B51" s="13" t="s">
        <v>48</v>
      </c>
      <c r="C51" s="14">
        <v>21545</v>
      </c>
    </row>
    <row r="52" spans="1:3" x14ac:dyDescent="0.25">
      <c r="A52" s="51"/>
      <c r="B52" s="13" t="s">
        <v>49</v>
      </c>
      <c r="C52" s="14">
        <v>20519</v>
      </c>
    </row>
    <row r="53" spans="1:3" ht="16.5" thickBot="1" x14ac:dyDescent="0.3">
      <c r="A53" s="52"/>
      <c r="B53" s="15" t="s">
        <v>50</v>
      </c>
      <c r="C53" s="16">
        <v>240</v>
      </c>
    </row>
    <row r="54" spans="1:3" ht="32.25" thickBot="1" x14ac:dyDescent="0.3">
      <c r="A54" s="17">
        <v>3</v>
      </c>
      <c r="B54" s="18" t="s">
        <v>51</v>
      </c>
      <c r="C54" s="19">
        <v>6045</v>
      </c>
    </row>
    <row r="55" spans="1:3" x14ac:dyDescent="0.25">
      <c r="A55" s="48">
        <v>4</v>
      </c>
      <c r="B55" s="20" t="s">
        <v>52</v>
      </c>
      <c r="C55" s="7">
        <f>C56</f>
        <v>4119</v>
      </c>
    </row>
    <row r="56" spans="1:3" ht="16.5" thickBot="1" x14ac:dyDescent="0.3">
      <c r="A56" s="49"/>
      <c r="B56" s="10" t="s">
        <v>53</v>
      </c>
      <c r="C56" s="21">
        <v>4119</v>
      </c>
    </row>
    <row r="57" spans="1:3" x14ac:dyDescent="0.25">
      <c r="A57" s="50">
        <v>5</v>
      </c>
      <c r="B57" s="11" t="s">
        <v>54</v>
      </c>
      <c r="C57" s="7" t="e">
        <f>SUM(C58:C59)</f>
        <v>#REF!</v>
      </c>
    </row>
    <row r="58" spans="1:3" x14ac:dyDescent="0.25">
      <c r="A58" s="51"/>
      <c r="B58" s="13" t="s">
        <v>55</v>
      </c>
      <c r="C58" s="22" t="e">
        <f>'[1]149 экипировка 2023 (2)'!F56</f>
        <v>#REF!</v>
      </c>
    </row>
    <row r="59" spans="1:3" ht="16.5" thickBot="1" x14ac:dyDescent="0.3">
      <c r="A59" s="52"/>
      <c r="B59" s="15" t="s">
        <v>56</v>
      </c>
      <c r="C59" s="23">
        <v>9701</v>
      </c>
    </row>
    <row r="60" spans="1:3" x14ac:dyDescent="0.25">
      <c r="A60" s="50">
        <v>6</v>
      </c>
      <c r="B60" s="20" t="s">
        <v>57</v>
      </c>
      <c r="C60" s="7">
        <f>SUM(C61:C63)</f>
        <v>107215</v>
      </c>
    </row>
    <row r="61" spans="1:3" x14ac:dyDescent="0.25">
      <c r="A61" s="51"/>
      <c r="B61" s="25" t="s">
        <v>58</v>
      </c>
      <c r="C61" s="9">
        <v>8955</v>
      </c>
    </row>
    <row r="62" spans="1:3" ht="31.5" x14ac:dyDescent="0.25">
      <c r="A62" s="51"/>
      <c r="B62" s="32" t="s">
        <v>60</v>
      </c>
      <c r="C62" s="9">
        <v>58269</v>
      </c>
    </row>
    <row r="63" spans="1:3" ht="16.5" thickBot="1" x14ac:dyDescent="0.3">
      <c r="A63" s="52"/>
      <c r="B63" s="27" t="s">
        <v>59</v>
      </c>
      <c r="C63" s="16">
        <v>39991</v>
      </c>
    </row>
    <row r="64" spans="1:3" x14ac:dyDescent="0.25">
      <c r="A64" s="48">
        <v>7</v>
      </c>
      <c r="B64" s="28" t="s">
        <v>61</v>
      </c>
      <c r="C64" s="7">
        <f>C65</f>
        <v>6900</v>
      </c>
    </row>
    <row r="65" spans="1:3" ht="16.5" thickBot="1" x14ac:dyDescent="0.3">
      <c r="A65" s="49"/>
      <c r="B65" s="29" t="s">
        <v>61</v>
      </c>
      <c r="C65" s="16">
        <v>6900</v>
      </c>
    </row>
    <row r="66" spans="1:3" x14ac:dyDescent="0.25">
      <c r="A66" s="48">
        <v>8</v>
      </c>
      <c r="B66" s="28" t="s">
        <v>62</v>
      </c>
      <c r="C66" s="7">
        <f>SUM(C67)</f>
        <v>144907</v>
      </c>
    </row>
    <row r="67" spans="1:3" ht="32.25" thickBot="1" x14ac:dyDescent="0.3">
      <c r="A67" s="49"/>
      <c r="B67" s="30" t="s">
        <v>63</v>
      </c>
      <c r="C67" s="16">
        <v>144907</v>
      </c>
    </row>
    <row r="68" spans="1:3" x14ac:dyDescent="0.25">
      <c r="A68" s="48">
        <v>9</v>
      </c>
      <c r="B68" s="31" t="s">
        <v>64</v>
      </c>
      <c r="C68" s="4">
        <f>SUM(C69:C70)</f>
        <v>167100</v>
      </c>
    </row>
    <row r="69" spans="1:3" x14ac:dyDescent="0.25">
      <c r="A69" s="53"/>
      <c r="B69" s="32" t="s">
        <v>65</v>
      </c>
      <c r="C69" s="9">
        <v>26459</v>
      </c>
    </row>
    <row r="70" spans="1:3" ht="32.25" thickBot="1" x14ac:dyDescent="0.3">
      <c r="A70" s="49"/>
      <c r="B70" s="33" t="s">
        <v>66</v>
      </c>
      <c r="C70" s="34">
        <v>140641</v>
      </c>
    </row>
    <row r="71" spans="1:3" x14ac:dyDescent="0.25">
      <c r="A71" s="45">
        <v>10</v>
      </c>
      <c r="B71" s="35" t="s">
        <v>67</v>
      </c>
      <c r="C71" s="4">
        <f>SUM(C72:C77)</f>
        <v>851549</v>
      </c>
    </row>
    <row r="72" spans="1:3" x14ac:dyDescent="0.25">
      <c r="A72" s="46"/>
      <c r="B72" s="36" t="s">
        <v>68</v>
      </c>
      <c r="C72" s="9">
        <v>610843</v>
      </c>
    </row>
    <row r="73" spans="1:3" x14ac:dyDescent="0.25">
      <c r="A73" s="46"/>
      <c r="B73" s="37" t="s">
        <v>69</v>
      </c>
      <c r="C73" s="38">
        <v>76</v>
      </c>
    </row>
    <row r="74" spans="1:3" x14ac:dyDescent="0.25">
      <c r="A74" s="46"/>
      <c r="B74" s="37" t="s">
        <v>70</v>
      </c>
      <c r="C74" s="38">
        <v>140</v>
      </c>
    </row>
    <row r="75" spans="1:3" x14ac:dyDescent="0.25">
      <c r="A75" s="46"/>
      <c r="B75" s="37" t="s">
        <v>71</v>
      </c>
      <c r="C75" s="38">
        <v>9612</v>
      </c>
    </row>
    <row r="76" spans="1:3" x14ac:dyDescent="0.25">
      <c r="A76" s="46"/>
      <c r="B76" s="37" t="s">
        <v>72</v>
      </c>
      <c r="C76" s="9">
        <v>2050</v>
      </c>
    </row>
    <row r="77" spans="1:3" ht="16.5" thickBot="1" x14ac:dyDescent="0.3">
      <c r="A77" s="47"/>
      <c r="B77" s="39" t="s">
        <v>73</v>
      </c>
      <c r="C77" s="40">
        <v>228828</v>
      </c>
    </row>
    <row r="78" spans="1:3" ht="16.5" thickBot="1" x14ac:dyDescent="0.3">
      <c r="A78" s="41"/>
      <c r="B78" s="42" t="s">
        <v>74</v>
      </c>
      <c r="C78" s="43" t="e">
        <f>C46+C49+C54+C55+C57+C60+C64+C66+C68+C71</f>
        <v>#REF!</v>
      </c>
    </row>
    <row r="81" spans="1:3" ht="18.75" x14ac:dyDescent="0.25">
      <c r="A81" s="61" t="s">
        <v>75</v>
      </c>
      <c r="B81" s="61"/>
      <c r="C81" s="61"/>
    </row>
    <row r="82" spans="1:3" ht="18.75" x14ac:dyDescent="0.25">
      <c r="A82" s="64" t="s">
        <v>76</v>
      </c>
      <c r="B82" s="64"/>
      <c r="C82" s="64"/>
    </row>
    <row r="83" spans="1:3" ht="16.5" thickBot="1" x14ac:dyDescent="0.3"/>
    <row r="84" spans="1:3" x14ac:dyDescent="0.25">
      <c r="A84" s="54" t="s">
        <v>1</v>
      </c>
      <c r="B84" s="56" t="s">
        <v>77</v>
      </c>
      <c r="C84" s="4" t="s">
        <v>78</v>
      </c>
    </row>
    <row r="85" spans="1:3" ht="16.5" thickBot="1" x14ac:dyDescent="0.3">
      <c r="A85" s="55"/>
      <c r="B85" s="57"/>
      <c r="C85" s="5" t="s">
        <v>79</v>
      </c>
    </row>
    <row r="86" spans="1:3" x14ac:dyDescent="0.25">
      <c r="A86" s="58">
        <v>1</v>
      </c>
      <c r="B86" s="6" t="s">
        <v>80</v>
      </c>
      <c r="C86" s="7">
        <f>SUM(C87:C88)</f>
        <v>706730</v>
      </c>
    </row>
    <row r="87" spans="1:3" x14ac:dyDescent="0.25">
      <c r="A87" s="59"/>
      <c r="B87" s="8" t="s">
        <v>81</v>
      </c>
      <c r="C87" s="9">
        <v>683969</v>
      </c>
    </row>
    <row r="88" spans="1:3" ht="16.5" thickBot="1" x14ac:dyDescent="0.3">
      <c r="A88" s="60"/>
      <c r="B88" s="10" t="s">
        <v>82</v>
      </c>
      <c r="C88" s="9">
        <v>22761</v>
      </c>
    </row>
    <row r="89" spans="1:3" x14ac:dyDescent="0.25">
      <c r="A89" s="50">
        <v>2</v>
      </c>
      <c r="B89" s="11" t="s">
        <v>83</v>
      </c>
      <c r="C89" s="12">
        <f>SUM(C90:C93)</f>
        <v>79238</v>
      </c>
    </row>
    <row r="90" spans="1:3" x14ac:dyDescent="0.25">
      <c r="A90" s="51"/>
      <c r="B90" s="13" t="s">
        <v>84</v>
      </c>
      <c r="C90" s="14">
        <v>36934</v>
      </c>
    </row>
    <row r="91" spans="1:3" x14ac:dyDescent="0.25">
      <c r="A91" s="51"/>
      <c r="B91" s="13" t="s">
        <v>85</v>
      </c>
      <c r="C91" s="14">
        <v>21545</v>
      </c>
    </row>
    <row r="92" spans="1:3" x14ac:dyDescent="0.25">
      <c r="A92" s="51"/>
      <c r="B92" s="13" t="s">
        <v>86</v>
      </c>
      <c r="C92" s="14">
        <v>20519</v>
      </c>
    </row>
    <row r="93" spans="1:3" ht="16.5" thickBot="1" x14ac:dyDescent="0.3">
      <c r="A93" s="52"/>
      <c r="B93" s="15" t="s">
        <v>87</v>
      </c>
      <c r="C93" s="16">
        <v>240</v>
      </c>
    </row>
    <row r="94" spans="1:3" ht="16.5" thickBot="1" x14ac:dyDescent="0.3">
      <c r="A94" s="17">
        <v>3</v>
      </c>
      <c r="B94" s="18" t="s">
        <v>88</v>
      </c>
      <c r="C94" s="19">
        <v>6045</v>
      </c>
    </row>
    <row r="95" spans="1:3" x14ac:dyDescent="0.25">
      <c r="A95" s="48">
        <v>4</v>
      </c>
      <c r="B95" s="20" t="s">
        <v>89</v>
      </c>
      <c r="C95" s="7">
        <f>C96</f>
        <v>4119</v>
      </c>
    </row>
    <row r="96" spans="1:3" ht="16.5" thickBot="1" x14ac:dyDescent="0.3">
      <c r="A96" s="49"/>
      <c r="B96" s="10" t="s">
        <v>90</v>
      </c>
      <c r="C96" s="21">
        <v>4119</v>
      </c>
    </row>
    <row r="97" spans="1:3" x14ac:dyDescent="0.25">
      <c r="A97" s="50">
        <v>5</v>
      </c>
      <c r="B97" s="11" t="s">
        <v>91</v>
      </c>
      <c r="C97" s="7" t="e">
        <f>SUM(C98:C99)</f>
        <v>#REF!</v>
      </c>
    </row>
    <row r="98" spans="1:3" x14ac:dyDescent="0.25">
      <c r="A98" s="51"/>
      <c r="B98" s="13" t="s">
        <v>92</v>
      </c>
      <c r="C98" s="22" t="e">
        <f>'[1]149 экипировка 2023 (2)'!F96</f>
        <v>#REF!</v>
      </c>
    </row>
    <row r="99" spans="1:3" ht="16.5" thickBot="1" x14ac:dyDescent="0.3">
      <c r="A99" s="52"/>
      <c r="B99" s="15" t="s">
        <v>93</v>
      </c>
      <c r="C99" s="23">
        <v>9701</v>
      </c>
    </row>
    <row r="100" spans="1:3" x14ac:dyDescent="0.25">
      <c r="A100" s="50">
        <v>6</v>
      </c>
      <c r="B100" s="20" t="s">
        <v>94</v>
      </c>
      <c r="C100" s="7">
        <f>SUM(C101:C103)</f>
        <v>107215</v>
      </c>
    </row>
    <row r="101" spans="1:3" x14ac:dyDescent="0.25">
      <c r="A101" s="51"/>
      <c r="B101" s="25" t="s">
        <v>95</v>
      </c>
      <c r="C101" s="9">
        <v>8955</v>
      </c>
    </row>
    <row r="102" spans="1:3" x14ac:dyDescent="0.25">
      <c r="A102" s="51"/>
      <c r="B102" s="26" t="s">
        <v>96</v>
      </c>
      <c r="C102" s="9">
        <v>58269</v>
      </c>
    </row>
    <row r="103" spans="1:3" ht="16.5" thickBot="1" x14ac:dyDescent="0.3">
      <c r="A103" s="52"/>
      <c r="B103" s="27" t="s">
        <v>97</v>
      </c>
      <c r="C103" s="16">
        <v>39991</v>
      </c>
    </row>
    <row r="104" spans="1:3" x14ac:dyDescent="0.25">
      <c r="A104" s="48">
        <v>7</v>
      </c>
      <c r="B104" s="28" t="s">
        <v>98</v>
      </c>
      <c r="C104" s="7">
        <f>C105</f>
        <v>6900</v>
      </c>
    </row>
    <row r="105" spans="1:3" ht="16.5" thickBot="1" x14ac:dyDescent="0.3">
      <c r="A105" s="49"/>
      <c r="B105" s="29" t="s">
        <v>98</v>
      </c>
      <c r="C105" s="16">
        <v>6900</v>
      </c>
    </row>
    <row r="106" spans="1:3" x14ac:dyDescent="0.25">
      <c r="A106" s="48">
        <v>8</v>
      </c>
      <c r="B106" s="28" t="s">
        <v>99</v>
      </c>
      <c r="C106" s="7">
        <f>SUM(C107)</f>
        <v>144907</v>
      </c>
    </row>
    <row r="107" spans="1:3" ht="16.5" thickBot="1" x14ac:dyDescent="0.3">
      <c r="A107" s="49"/>
      <c r="B107" s="30" t="s">
        <v>100</v>
      </c>
      <c r="C107" s="16">
        <v>144907</v>
      </c>
    </row>
    <row r="108" spans="1:3" x14ac:dyDescent="0.25">
      <c r="A108" s="48">
        <v>9</v>
      </c>
      <c r="B108" s="31" t="s">
        <v>101</v>
      </c>
      <c r="C108" s="4">
        <f>SUM(C109:C110)</f>
        <v>167100</v>
      </c>
    </row>
    <row r="109" spans="1:3" ht="31.5" x14ac:dyDescent="0.25">
      <c r="A109" s="53"/>
      <c r="B109" s="32" t="s">
        <v>102</v>
      </c>
      <c r="C109" s="9">
        <v>26459</v>
      </c>
    </row>
    <row r="110" spans="1:3" ht="32.25" thickBot="1" x14ac:dyDescent="0.3">
      <c r="A110" s="49"/>
      <c r="B110" s="33" t="s">
        <v>103</v>
      </c>
      <c r="C110" s="34">
        <v>140641</v>
      </c>
    </row>
    <row r="111" spans="1:3" x14ac:dyDescent="0.25">
      <c r="A111" s="45">
        <v>10</v>
      </c>
      <c r="B111" s="35" t="s">
        <v>104</v>
      </c>
      <c r="C111" s="4">
        <f>SUM(C112:C117)</f>
        <v>851549</v>
      </c>
    </row>
    <row r="112" spans="1:3" x14ac:dyDescent="0.25">
      <c r="A112" s="46"/>
      <c r="B112" s="36" t="s">
        <v>105</v>
      </c>
      <c r="C112" s="9">
        <v>610843</v>
      </c>
    </row>
    <row r="113" spans="1:3" x14ac:dyDescent="0.25">
      <c r="A113" s="46"/>
      <c r="B113" s="37" t="s">
        <v>106</v>
      </c>
      <c r="C113" s="38">
        <v>76</v>
      </c>
    </row>
    <row r="114" spans="1:3" x14ac:dyDescent="0.25">
      <c r="A114" s="46"/>
      <c r="B114" s="37" t="s">
        <v>107</v>
      </c>
      <c r="C114" s="38">
        <v>140</v>
      </c>
    </row>
    <row r="115" spans="1:3" x14ac:dyDescent="0.25">
      <c r="A115" s="46"/>
      <c r="B115" s="37" t="s">
        <v>108</v>
      </c>
      <c r="C115" s="38">
        <v>9612</v>
      </c>
    </row>
    <row r="116" spans="1:3" x14ac:dyDescent="0.25">
      <c r="A116" s="46"/>
      <c r="B116" s="37" t="s">
        <v>109</v>
      </c>
      <c r="C116" s="9">
        <v>2050</v>
      </c>
    </row>
    <row r="117" spans="1:3" ht="16.5" thickBot="1" x14ac:dyDescent="0.3">
      <c r="A117" s="47"/>
      <c r="B117" s="39" t="s">
        <v>110</v>
      </c>
      <c r="C117" s="40">
        <v>228828</v>
      </c>
    </row>
    <row r="118" spans="1:3" ht="16.5" thickBot="1" x14ac:dyDescent="0.3">
      <c r="A118" s="41"/>
      <c r="B118" s="42" t="s">
        <v>111</v>
      </c>
      <c r="C118" s="43" t="e">
        <f>C86+C89+C94+C95+C97+C100+C104+C106+C108+C111</f>
        <v>#REF!</v>
      </c>
    </row>
  </sheetData>
  <mergeCells count="39">
    <mergeCell ref="A108:A110"/>
    <mergeCell ref="A111:A117"/>
    <mergeCell ref="A95:A96"/>
    <mergeCell ref="A97:A99"/>
    <mergeCell ref="A100:A103"/>
    <mergeCell ref="A104:A105"/>
    <mergeCell ref="A106:A107"/>
    <mergeCell ref="A82:C82"/>
    <mergeCell ref="A84:A85"/>
    <mergeCell ref="B84:B85"/>
    <mergeCell ref="A86:A88"/>
    <mergeCell ref="A89:A93"/>
    <mergeCell ref="A64:A65"/>
    <mergeCell ref="A66:A67"/>
    <mergeCell ref="A68:A70"/>
    <mergeCell ref="A71:A77"/>
    <mergeCell ref="A81:C81"/>
    <mergeCell ref="A46:A48"/>
    <mergeCell ref="A49:A53"/>
    <mergeCell ref="A55:A56"/>
    <mergeCell ref="A57:A59"/>
    <mergeCell ref="A60:A63"/>
    <mergeCell ref="A9:A13"/>
    <mergeCell ref="A41:C41"/>
    <mergeCell ref="A42:C42"/>
    <mergeCell ref="A44:A45"/>
    <mergeCell ref="B44:B45"/>
    <mergeCell ref="A1:C1"/>
    <mergeCell ref="A2:C2"/>
    <mergeCell ref="A4:A5"/>
    <mergeCell ref="B4:B5"/>
    <mergeCell ref="A6:A8"/>
    <mergeCell ref="A31:A37"/>
    <mergeCell ref="A15:A16"/>
    <mergeCell ref="A17:A19"/>
    <mergeCell ref="A20:A23"/>
    <mergeCell ref="A24:A25"/>
    <mergeCell ref="A26:A27"/>
    <mergeCell ref="A28:A3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проект 192 ед.</vt:lpstr>
      <vt:lpstr>'расчет проект 192 ед.'!Область_печати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Маржан Амирхановна</dc:creator>
  <cp:lastModifiedBy>Jekpe_jek</cp:lastModifiedBy>
  <dcterms:created xsi:type="dcterms:W3CDTF">2023-10-27T08:37:52Z</dcterms:created>
  <dcterms:modified xsi:type="dcterms:W3CDTF">2023-11-09T09:03:21Z</dcterms:modified>
</cp:coreProperties>
</file>